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9" i="1"/>
  <c r="B50" i="1"/>
  <c r="B51" i="1"/>
  <c r="B52" i="1"/>
  <c r="B53" i="1"/>
  <c r="B54" i="1"/>
  <c r="B62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<sst xmlns="http://schemas.openxmlformats.org/spreadsheetml/2006/main" count="637" uniqueCount="540">
  <si>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</si>
  <si>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</si>
  <si>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</si>
  <si>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</si>
  <si>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</si>
  <si>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</si>
  <si>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</si>
  <si>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</si>
  <si>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</si>
  <si>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</si>
  <si>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</si>
  <si>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</si>
  <si>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</si>
  <si>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</si>
  <si>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</si>
  <si>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</si>
  <si>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</si>
  <si>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</si>
  <si>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</si>
  <si>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</si>
  <si>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</si>
  <si>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</si>
  <si>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</si>
  <si>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</si>
  <si>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</si>
  <si>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</si>
  <si>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</si>
  <si>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</si>
  <si>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</si>
  <si>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</si>
  <si>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</si>
  <si>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</si>
  <si>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</si>
  <si>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</si>
  <si>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</si>
  <si>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</si>
  <si>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</si>
  <si>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</si>
  <si>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</si>
  <si>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</si>
  <si>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</si>
  <si>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</si>
  <si>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</si>
  <si>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</si>
  <si>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</si>
  <si>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</si>
  <si>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</si>
  <si>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</si>
  <si>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</si>
  <si>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</si>
  <si>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</si>
  <si>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</si>
  <si>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</si>
  <si>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</si>
  <si>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</si>
  <si>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</si>
  <si>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</si>
  <si>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</si>
  <si>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</si>
  <si>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</si>
  <si>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</si>
  <si>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</si>
  <si>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</si>
  <si>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</si>
  <si>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</si>
  <si>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</si>
  <si>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</si>
  <si>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</si>
  <si>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</si>
  <si>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</si>
  <si>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</si>
  <si>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</si>
  <si>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</si>
  <si>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</si>
  <si>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</si>
  <si>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</si>
  <si>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</si>
  <si>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</si>
  <si>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</si>
  <si>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</si>
  <si>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</si>
  <si>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</si>
  <si>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</si>
  <si>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</si>
  <si>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</si>
  <si>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</si>
  <si>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</si>
  <si>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</si>
  <si>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</si>
  <si>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</si>
  <si>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</si>
  <si>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</si>
  <si>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</si>
  <si>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</si>
  <si>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</si>
  <si>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</si>
  <si>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</si>
  <si>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</si>
  <si>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</si>
  <si>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</si>
  <si>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</si>
  <si>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</si>
  <si>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</si>
  <si>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</si>
  <si>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</si>
  <si>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</si>
  <si>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</si>
  <si>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</si>
  <si>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</si>
  <si>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</si>
  <si>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</si>
  <si>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</si>
  <si>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</si>
  <si>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</si>
  <si>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</si>
  <si>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</si>
  <si>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</si>
  <si>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</si>
  <si>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</si>
  <si>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</si>
  <si>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</si>
  <si>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</si>
  <si>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</si>
  <si>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</si>
  <si>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</si>
  <si>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</si>
  <si>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</si>
  <si>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</si>
  <si>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</si>
  <si>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</si>
  <si>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</si>
  <si>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</si>
  <si>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</si>
  <si>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</si>
  <si>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</si>
  <si>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</si>
  <si>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</si>
  <si>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</si>
  <si>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</si>
  <si>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</si>
  <si>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</si>
  <si>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</si>
  <si>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</si>
  <si>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</si>
  <si>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</si>
  <si>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</si>
  <si>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</si>
  <si>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</si>
  <si>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</si>
  <si>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</si>
  <si>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</si>
  <si>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</si>
  <si>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</si>
  <si>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</si>
  <si>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</si>
  <si>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</si>
  <si>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</si>
  <si>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</si>
  <si>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</si>
  <si>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</si>
  <si>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</si>
  <si>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</si>
  <si>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</si>
  <si>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</si>
  <si>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</si>
  <si>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</si>
  <si>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</si>
  <si>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</si>
  <si>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</si>
  <si>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</si>
  <si>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</si>
  <si>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</si>
  <si>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</si>
  <si>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</si>
  <si>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</si>
  <si>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</si>
  <si>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</si>
  <si>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</si>
  <si>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</si>
  <si>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</si>
  <si>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</si>
  <si>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</si>
  <si>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</si>
  <si>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</si>
  <si>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</si>
  <si>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</si>
  <si>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</si>
  <si>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</si>
  <si>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</si>
  <si>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</si>
  <si>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</si>
  <si>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</si>
  <si>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</si>
  <si>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</si>
  <si>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</si>
  <si>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</si>
  <si>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</si>
  <si>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</si>
  <si>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</si>
  <si>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</si>
  <si>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</si>
  <si>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</si>
  <si>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</si>
  <si>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</si>
  <si>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</si>
  <si>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</si>
  <si>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</si>
  <si>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</si>
  <si>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</si>
  <si>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</si>
  <si>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</si>
  <si>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</si>
  <si>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</si>
  <si>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</si>
  <si>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</si>
  <si>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</si>
  <si>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</si>
  <si>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</si>
  <si>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</si>
  <si>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</si>
  <si>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</si>
  <si>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</si>
  <si>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</si>
  <si>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</si>
  <si>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</si>
  <si>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</si>
  <si>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</si>
  <si>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</si>
  <si>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</si>
  <si>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</si>
  <si>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</si>
  <si>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</si>
  <si>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</si>
  <si>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</si>
  <si>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</si>
  <si>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</si>
  <si>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</si>
  <si>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</si>
  <si>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</si>
  <si>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</si>
  <si>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</si>
  <si>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</si>
  <si>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</si>
  <si>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</si>
  <si>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</si>
  <si>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</si>
  <si>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</si>
  <si>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</si>
  <si>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</si>
  <si>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</si>
  <si>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</si>
  <si>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</si>
  <si>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</si>
  <si>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</si>
  <si>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</si>
  <si>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</si>
  <si>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</si>
  <si>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</si>
  <si>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</si>
  <si>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</si>
  <si>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</si>
  <si>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</si>
  <si>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</si>
  <si>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</si>
  <si>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</si>
  <si>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</si>
  <si>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</si>
  <si>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</si>
  <si>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</si>
  <si>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</si>
  <si>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</si>
  <si>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</si>
  <si>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</si>
  <si>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</si>
  <si>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</si>
  <si>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</si>
  <si>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</si>
  <si>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</si>
  <si>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</si>
  <si>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</si>
  <si>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</si>
  <si>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</si>
  <si>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</si>
  <si>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</si>
  <si>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</si>
  <si>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</si>
  <si>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</si>
  <si>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</si>
  <si>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</si>
  <si>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</si>
  <si>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</si>
  <si>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</si>
  <si>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</si>
  <si>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</si>
  <si>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</si>
  <si>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</si>
  <si>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</si>
  <si>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</si>
  <si>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</si>
  <si>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</si>
  <si>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</si>
  <si>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</si>
  <si>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</si>
  <si>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</si>
  <si>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</si>
  <si>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</si>
  <si>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</si>
  <si>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</si>
  <si>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</si>
  <si>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</si>
  <si>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</si>
  <si>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</si>
  <si>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</si>
  <si>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</si>
  <si>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</si>
  <si>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</si>
  <si>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</si>
  <si>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</si>
  <si>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</si>
  <si>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</si>
  <si>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</si>
  <si>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</si>
  <si>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</si>
  <si>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</si>
  <si>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</si>
  <si>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</si>
  <si>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</si>
  <si>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</si>
  <si>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</si>
  <si>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</si>
  <si>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</si>
  <si>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</si>
  <si>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</si>
  <si>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</si>
  <si>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</si>
  <si>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</si>
  <si>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</si>
  <si>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</si>
  <si>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</si>
  <si>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</si>
  <si>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</si>
  <si>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</si>
  <si>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</si>
  <si>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</si>
  <si>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</si>
  <si>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</si>
  <si>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</si>
  <si>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</si>
  <si>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</si>
  <si>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</si>
  <si>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</si>
  <si>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</si>
  <si>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</si>
  <si>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</si>
  <si>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</si>
  <si>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</si>
  <si>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</si>
  <si>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</si>
  <si>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</si>
  <si>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</si>
  <si>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</si>
  <si>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</si>
  <si>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</si>
  <si>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</si>
  <si>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</si>
  <si>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</si>
  <si>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</si>
  <si>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</si>
  <si>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</si>
  <si>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</si>
  <si>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</si>
  <si>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</si>
  <si>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</si>
  <si>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</si>
  <si>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</si>
  <si>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</si>
  <si>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</si>
  <si>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</si>
  <si>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</si>
  <si>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</si>
  <si>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</si>
  <si>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</si>
  <si>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</si>
  <si>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</si>
  <si>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</si>
  <si>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</si>
  <si>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</si>
  <si>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</si>
  <si>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</si>
  <si>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</si>
  <si>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</si>
  <si>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</si>
  <si>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</si>
  <si>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</si>
  <si>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</si>
  <si>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</si>
  <si>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</si>
  <si>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</si>
  <si>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</si>
  <si>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</si>
  <si>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</si>
  <si>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</si>
  <si>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</si>
  <si>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</si>
  <si>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</si>
  <si>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</si>
  <si>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</si>
  <si>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</si>
  <si>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</si>
  <si>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</si>
  <si>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</si>
  <si>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</si>
  <si>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</si>
  <si>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</si>
  <si>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</si>
  <si>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</si>
  <si>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</si>
  <si>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</si>
  <si>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</si>
  <si>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</si>
  <si>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</si>
  <si>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</si>
  <si>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</si>
  <si>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</si>
  <si>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</si>
  <si>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</si>
  <si>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</si>
  <si>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</si>
  <si>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</si>
  <si>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</si>
  <si>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</si>
  <si>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</si>
  <si>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</si>
  <si>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</si>
  <si>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</si>
  <si>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</si>
  <si>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</si>
  <si>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</si>
  <si>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</si>
  <si>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</si>
  <si>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</si>
  <si>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</si>
  <si>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</si>
  <si>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</si>
  <si>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</si>
  <si>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</si>
  <si>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</si>
  <si>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</si>
  <si>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</si>
  <si>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</si>
  <si>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</si>
  <si>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</si>
  <si>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</si>
  <si>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</si>
  <si>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</si>
  <si>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</si>
  <si>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</si>
  <si>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</si>
  <si>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</si>
  <si>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</si>
  <si>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</si>
  <si>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</si>
  <si>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</si>
  <si>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</si>
  <si>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</si>
  <si>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</si>
  <si>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</si>
  <si>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</si>
  <si>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</si>
  <si>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</si>
  <si>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</si>
  <si>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</si>
  <si>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</si>
  <si>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</si>
  <si>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</si>
  <si>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</si>
  <si>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</si>
  <si>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</si>
  <si>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</si>
  <si>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</si>
  <si>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</si>
  <si>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</si>
  <si>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</si>
  <si>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</si>
  <si>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</si>
  <si>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</si>
  <si>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</si>
  <si>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</si>
  <si>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</si>
  <si>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</si>
  <si>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</si>
  <si>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</si>
  <si>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</si>
  <si>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</si>
  <si>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</si>
  <si>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</si>
  <si>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</si>
  <si>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</si>
  <si>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</si>
  <si>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RFA</t>
  </si>
  <si>
    <t>Цвет материалов семейства  может незначительно отличаться от реального.</t>
  </si>
  <si>
    <t>BC_DIN-рейка №1</t>
  </si>
  <si>
    <t>BC_DIN-рейка №2</t>
  </si>
  <si>
    <t>BC_DIN-рейка №3</t>
  </si>
  <si>
    <t>BC_DIN-рейка №4</t>
  </si>
  <si>
    <t>BC_DIN-рейка №5</t>
  </si>
  <si>
    <t>BC_DIN-рейка №6</t>
  </si>
  <si>
    <t>BC_Монтажный комплект</t>
  </si>
  <si>
    <t>BC_Смещение DIN-рейки №1</t>
  </si>
  <si>
    <t>BC_Смещение DIN-рейки №2</t>
  </si>
  <si>
    <t>BC_Смещение DIN-рейки №3</t>
  </si>
  <si>
    <t>BC_Смещение DIN-рейки №4</t>
  </si>
  <si>
    <t>BC_Смещение DIN-рейки №5</t>
  </si>
  <si>
    <t>BC_Смещение DIN-рейки №6</t>
  </si>
  <si>
    <t>BC_Угол открытия двери</t>
  </si>
  <si>
    <t>Угол открытия двери</t>
  </si>
  <si>
    <t>Шкаф с резервированным источником питания для монтажа средств пожарной автоматики</t>
  </si>
  <si>
    <t>Масса с АБ</t>
  </si>
  <si>
    <t>Отображение DIN-рейки №1</t>
  </si>
  <si>
    <t>Отображение DIN-рейки №2</t>
  </si>
  <si>
    <t>Отображение DIN-рейки №3</t>
  </si>
  <si>
    <t>Отображение DIN-рейки №4</t>
  </si>
  <si>
    <t>Отображение монтажного комплекта на дверце</t>
  </si>
  <si>
    <t>Смещение DIN-рейки №1 по вертикали</t>
  </si>
  <si>
    <t>Смещение DIN-рейки №2 по вертикали</t>
  </si>
  <si>
    <t>Смещение DIN-рейки №3 по вертикали</t>
  </si>
  <si>
    <t>Смещение DIN-рейки №4 по вертикали</t>
  </si>
  <si>
    <t>Смещение DIN-рейки №5 монтажного комплекта по вертикали</t>
  </si>
  <si>
    <t>Смещение DIN-рейки №6 монтажного комплекта по вертикали</t>
  </si>
  <si>
    <t>Отображение DIN-рейки №5 монтажного комплекта</t>
  </si>
  <si>
    <t>Отображение DIN-рейки №6 монтажного комплекта</t>
  </si>
  <si>
    <t>Шкаф с резервированным источником питания для монтажа средств пожарной автоматики, 24В - 2А, RS-485. Место для установки двух батарей 12В-17 Ач. Защита оболочки IP40</t>
  </si>
  <si>
    <t>Шкаф с резервированным источником питания для монтажа средств пожарной автоматики, 24В - 2А, RS-485. Место для установки  двух батарей 12В-17 Ач. Защита оболочки IP54</t>
  </si>
  <si>
    <t>АЦДР.436534.009-10</t>
  </si>
  <si>
    <t>Revit 19</t>
  </si>
  <si>
    <t>АЦДР.436534.009-12</t>
  </si>
  <si>
    <t>ШПС-24 исп.12</t>
  </si>
  <si>
    <t>ШПС-24 исп.10</t>
  </si>
  <si>
    <t>BC_Шкаф_Болид_ШПС-24 Исп.10(_Исп.12)</t>
  </si>
  <si>
    <t>https://bolid.ru/id=652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</si>
</sst>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olid.ru/id=652" TargetMode="External"/><Relationship Id="rId2" Type="http://schemas.openxmlformats.org/officeDocument/2006/relationships/hyperlink" Target="https://bolid.ru/id=652" TargetMode="External"/><Relationship Id="rId1" Type="http://schemas.openxmlformats.org/officeDocument/2006/relationships/hyperlink" Target="https://bolid.ru/id=652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bolid.ru/id=6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19" zoomScaleNormal="100" workbookViewId="0">
      <selection activeCell="G32" sqref="G3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538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8" thickBot="1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7" t="s">
        <v>539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539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534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496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6">
        <v>44614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497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498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533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537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30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531</v>
      </c>
      <c r="D15" s="9"/>
      <c r="E15" s="9"/>
      <c r="F15" s="9"/>
    </row>
    <row r="16" spans="1:6" ht="63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516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499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 t="s">
        <v>517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650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220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500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500</v>
      </c>
      <c r="D22" s="9"/>
      <c r="E22" s="9"/>
      <c r="F22" s="9"/>
    </row>
    <row r="23" spans="1:6" ht="16.5" thickBot="1" x14ac:dyDescent="0.3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48" thickBot="1" x14ac:dyDescent="0.3">
      <c r="A24" s="22" t="s">
        <v>462</v>
      </c>
      <c r="B24" s="17" t="str">
        <f>IF(A24="-------",A24,VLOOKUP(A24,Лист2!$A$1:$B$284,2,FALSE))</f>
        <v>Ссылка на документацию по изделию</v>
      </c>
      <c r="C24" s="27" t="s">
        <v>539</v>
      </c>
    </row>
    <row r="25" spans="1:6" ht="31.5" x14ac:dyDescent="0.25">
      <c r="A25" s="22" t="s">
        <v>305</v>
      </c>
      <c r="B25" s="17" t="str">
        <f>IF(A25="-------",A25,VLOOKUP(A25,Лист2!$A$1:$B$284,2,FALSE))</f>
        <v>Ссылка на web-страницу изделия</v>
      </c>
      <c r="C25" s="27" t="s">
        <v>539</v>
      </c>
    </row>
    <row r="26" spans="1:6" ht="47.25" x14ac:dyDescent="0.25">
      <c r="A26" s="22" t="s">
        <v>162</v>
      </c>
      <c r="B26" s="17" t="str">
        <f>IF(A26="-------",A26,VLOOKUP(A26,Лист2!$A$1:$B$284,2,FALSE))</f>
        <v>Указывается версия Revit, для которой разработно и протестировано семейство.</v>
      </c>
      <c r="C26" s="21" t="s">
        <v>534</v>
      </c>
    </row>
    <row r="27" spans="1:6" ht="31.5" x14ac:dyDescent="0.25">
      <c r="A27" s="22" t="s">
        <v>84</v>
      </c>
      <c r="B27" s="17" t="str">
        <f>IF(A27="-------",A27,VLOOKUP(A27,Лист2!$A$1:$B$284,2,FALSE))</f>
        <v>Указывается версия семейства (по правилам именования версий)</v>
      </c>
      <c r="C27" s="21" t="s">
        <v>496</v>
      </c>
    </row>
    <row r="28" spans="1:6" ht="31.5" x14ac:dyDescent="0.25">
      <c r="A28" s="22" t="s">
        <v>261</v>
      </c>
      <c r="B28" s="17">
        <f>IF(A28="-------",A28,VLOOKUP(A28,Лист2!$A$1:$B$284,2,FALSE))</f>
        <v>0</v>
      </c>
      <c r="C28" s="26">
        <v>44614</v>
      </c>
    </row>
    <row r="29" spans="1:6" ht="31.5" x14ac:dyDescent="0.25">
      <c r="A29" s="22" t="s">
        <v>40</v>
      </c>
      <c r="B29" s="17" t="str">
        <f>IF(A29="-------",A29,VLOOKUP(A29,Лист2!$A$1:$B$284,2,FALSE))</f>
        <v>Единица измерения (кг, м.п., м², м³ и т.д.)</v>
      </c>
      <c r="C29" s="21" t="s">
        <v>497</v>
      </c>
    </row>
    <row r="30" spans="1:6" ht="31.5" x14ac:dyDescent="0.25">
      <c r="A30" s="22" t="s">
        <v>254</v>
      </c>
      <c r="B30" s="17" t="str">
        <f>IF(A30="-------",A30,VLOOKUP(A30,Лист2!$A$1:$B$284,2,FALSE))</f>
        <v>Завод изготовитель оборудования</v>
      </c>
      <c r="C30" s="21" t="s">
        <v>498</v>
      </c>
    </row>
    <row r="31" spans="1:6" ht="31.5" x14ac:dyDescent="0.25">
      <c r="A31" s="22" t="s">
        <v>409</v>
      </c>
      <c r="B31" s="17" t="str">
        <f>IF(A31="-------",A31,VLOOKUP(A31,Лист2!$A$1:$B$284,2,FALSE))</f>
        <v>Код оборудования, изделия, материала</v>
      </c>
      <c r="C31" s="21" t="s">
        <v>535</v>
      </c>
    </row>
    <row r="32" spans="1:6" ht="31.5" x14ac:dyDescent="0.25">
      <c r="A32" s="22" t="s">
        <v>313</v>
      </c>
      <c r="B32" s="17" t="str">
        <f>IF(A32="-------",A32,VLOOKUP(A32,Лист2!$A$1:$B$284,2,FALSE))</f>
        <v>Тип, марка, обозначение документа, опросного листа</v>
      </c>
      <c r="C32" s="21" t="s">
        <v>536</v>
      </c>
    </row>
    <row r="33" spans="1:3" ht="15.75" x14ac:dyDescent="0.25">
      <c r="A33" s="22" t="s">
        <v>0</v>
      </c>
      <c r="B33" s="17" t="str">
        <f>IF(A33="-------",A33,VLOOKUP(A33,Лист2!$A$1:$B$284,2,FALSE))</f>
        <v>Масса единицы изделия</v>
      </c>
      <c r="C33" s="21">
        <v>30</v>
      </c>
    </row>
    <row r="34" spans="1:3" ht="110.25" x14ac:dyDescent="0.25">
      <c r="A34" s="22" t="s">
        <v>411</v>
      </c>
      <c r="B34" s="17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1" t="s">
        <v>532</v>
      </c>
    </row>
    <row r="35" spans="1:3" ht="63" x14ac:dyDescent="0.25">
      <c r="A35" s="22" t="s">
        <v>206</v>
      </c>
      <c r="B35" s="17" t="str">
        <f>IF(A35="-------",A35,VLOOKUP(A35,Лист2!$A$1:$B$284,2,FALSE))</f>
        <v>Наименование в краткой форме, для размещения на графических документах</v>
      </c>
      <c r="C35" s="21" t="s">
        <v>516</v>
      </c>
    </row>
    <row r="36" spans="1:3" ht="47.25" x14ac:dyDescent="0.25">
      <c r="A36" s="22" t="s">
        <v>309</v>
      </c>
      <c r="B36" s="17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1" t="s">
        <v>499</v>
      </c>
    </row>
    <row r="37" spans="1:3" ht="15.75" x14ac:dyDescent="0.25">
      <c r="A37" s="22" t="s">
        <v>208</v>
      </c>
      <c r="B37" s="17">
        <f>IF(A37="-------",A37,VLOOKUP(A37,Лист2!$A$1:$B$284,2,FALSE))</f>
        <v>0</v>
      </c>
      <c r="C37" s="21" t="s">
        <v>517</v>
      </c>
    </row>
    <row r="38" spans="1:3" ht="15.75" x14ac:dyDescent="0.25">
      <c r="A38" s="22" t="s">
        <v>442</v>
      </c>
      <c r="B38" s="17" t="str">
        <f>IF(A38="-------",A38,VLOOKUP(A38,Лист2!$A$1:$B$284,2,FALSE))</f>
        <v>Габаритный размер (высота элемента)</v>
      </c>
      <c r="C38" s="21">
        <v>650</v>
      </c>
    </row>
    <row r="39" spans="1:3" ht="31.5" x14ac:dyDescent="0.25">
      <c r="A39" s="22" t="s">
        <v>336</v>
      </c>
      <c r="B39" s="17" t="str">
        <f>IF(A39="-------",A39,VLOOKUP(A39,Лист2!$A$1:$B$284,2,FALSE))</f>
        <v>Глубина проема, отверстия, приямка</v>
      </c>
      <c r="C39" s="21">
        <v>220</v>
      </c>
    </row>
    <row r="40" spans="1:3" ht="31.5" x14ac:dyDescent="0.25">
      <c r="A40" s="22" t="s">
        <v>295</v>
      </c>
      <c r="B40" s="17" t="str">
        <f>IF(A40="-------",A40,VLOOKUP(A40,Лист2!$A$1:$B$284,2,FALSE))</f>
        <v>Габаритный размер (ширина элемента)</v>
      </c>
      <c r="C40" s="21">
        <v>500</v>
      </c>
    </row>
    <row r="41" spans="1:3" ht="47.25" x14ac:dyDescent="0.25">
      <c r="A41" s="22" t="s">
        <v>180</v>
      </c>
      <c r="B41" s="17" t="str">
        <f>IF(A41="-------",A41,VLOOKUP(A41,Лист2!$A$1:$B$284,2,FALSE))</f>
        <v>Примечание к материалу</v>
      </c>
      <c r="C41" s="21" t="s">
        <v>500</v>
      </c>
    </row>
    <row r="42" spans="1:3" ht="15.75" x14ac:dyDescent="0.25">
      <c r="A42" s="22" t="s">
        <v>495</v>
      </c>
      <c r="B42" s="17" t="str">
        <f>IF(A42="-------",A42,VLOOKUP(A42,Лист2!$A$1:$B$284,2,FALSE))</f>
        <v>-------</v>
      </c>
      <c r="C42" s="21" t="s">
        <v>495</v>
      </c>
    </row>
    <row r="43" spans="1:3" ht="15.75" x14ac:dyDescent="0.25">
      <c r="A43" s="22" t="s">
        <v>501</v>
      </c>
      <c r="B43" s="17" t="s">
        <v>518</v>
      </c>
      <c r="C43" s="21">
        <v>1</v>
      </c>
    </row>
    <row r="44" spans="1:3" ht="15.75" x14ac:dyDescent="0.25">
      <c r="A44" s="22" t="s">
        <v>502</v>
      </c>
      <c r="B44" s="17" t="s">
        <v>519</v>
      </c>
      <c r="C44" s="21">
        <v>1</v>
      </c>
    </row>
    <row r="45" spans="1:3" ht="15.75" x14ac:dyDescent="0.25">
      <c r="A45" s="22" t="s">
        <v>503</v>
      </c>
      <c r="B45" s="17" t="s">
        <v>520</v>
      </c>
      <c r="C45" s="21">
        <v>1</v>
      </c>
    </row>
    <row r="46" spans="1:3" ht="15.75" x14ac:dyDescent="0.25">
      <c r="A46" s="22" t="s">
        <v>504</v>
      </c>
      <c r="B46" s="17" t="s">
        <v>521</v>
      </c>
      <c r="C46" s="21">
        <v>1</v>
      </c>
    </row>
    <row r="47" spans="1:3" ht="31.5" x14ac:dyDescent="0.25">
      <c r="A47" s="22" t="s">
        <v>505</v>
      </c>
      <c r="B47" s="17" t="s">
        <v>529</v>
      </c>
      <c r="C47" s="21">
        <v>1</v>
      </c>
    </row>
    <row r="48" spans="1:3" ht="31.5" x14ac:dyDescent="0.25">
      <c r="A48" s="22" t="s">
        <v>506</v>
      </c>
      <c r="B48" s="17" t="s">
        <v>530</v>
      </c>
      <c r="C48" s="21">
        <v>1</v>
      </c>
    </row>
    <row r="49" spans="1:3" ht="31.5" x14ac:dyDescent="0.25">
      <c r="A49" s="22" t="s">
        <v>275</v>
      </c>
      <c r="B49" s="17" t="str">
        <f>IF(A49="-------",A49,VLOOKUP(A49,Лист2!$A$1:$B$284,2,FALSE))</f>
        <v>Расстояние от центра до верхней границы зоны обслуживания</v>
      </c>
      <c r="C49" s="21">
        <v>200.000000000005</v>
      </c>
    </row>
    <row r="50" spans="1:3" ht="31.5" x14ac:dyDescent="0.25">
      <c r="A50" s="22" t="s">
        <v>340</v>
      </c>
      <c r="B50" s="17" t="str">
        <f>IF(A50="-------",A50,VLOOKUP(A50,Лист2!$A$1:$B$284,2,FALSE))</f>
        <v>Расстояние от центра до левой границы зоны обслуживания</v>
      </c>
      <c r="C50" s="21">
        <v>200.000000000011</v>
      </c>
    </row>
    <row r="51" spans="1:3" ht="31.5" x14ac:dyDescent="0.25">
      <c r="A51" s="22" t="s">
        <v>482</v>
      </c>
      <c r="B51" s="17" t="str">
        <f>IF(A51="-------",A51,VLOOKUP(A51,Лист2!$A$1:$B$284,2,FALSE))</f>
        <v>Расстояние от центра до нижней границы зоны обслуживания</v>
      </c>
      <c r="C51" s="21">
        <v>200.000000000005</v>
      </c>
    </row>
    <row r="52" spans="1:3" ht="31.5" x14ac:dyDescent="0.25">
      <c r="A52" s="22" t="s">
        <v>222</v>
      </c>
      <c r="B52" s="17" t="str">
        <f>IF(A52="-------",A52,VLOOKUP(A52,Лист2!$A$1:$B$284,2,FALSE))</f>
        <v>Расстояние от центра до правой границы зоны обслуживания</v>
      </c>
      <c r="C52" s="21">
        <v>199.99999999998801</v>
      </c>
    </row>
    <row r="53" spans="1:3" ht="15.75" x14ac:dyDescent="0.25">
      <c r="A53" s="22" t="s">
        <v>142</v>
      </c>
      <c r="B53" s="17" t="str">
        <f>IF(A53="-------",A53,VLOOKUP(A53,Лист2!$A$1:$B$284,2,FALSE))</f>
        <v>Глубина зоны обслуживания</v>
      </c>
      <c r="C53" s="21">
        <v>500</v>
      </c>
    </row>
    <row r="54" spans="1:3" ht="63" x14ac:dyDescent="0.25">
      <c r="A54" s="22" t="s">
        <v>287</v>
      </c>
      <c r="B54" s="17" t="str">
        <f>IF(A54="-------",A54,VLOOKUP(A54,Лист2!$A$1:$B$284,2,FALSE))</f>
        <v>Зона необходимая для проведения монтажа оборудования и возможности проведения его дальнейшего обслуживания.</v>
      </c>
      <c r="C54" s="21">
        <v>0</v>
      </c>
    </row>
    <row r="55" spans="1:3" ht="31.5" x14ac:dyDescent="0.25">
      <c r="A55" s="22" t="s">
        <v>507</v>
      </c>
      <c r="B55" s="17" t="s">
        <v>522</v>
      </c>
      <c r="C55" s="21">
        <v>1</v>
      </c>
    </row>
    <row r="56" spans="1:3" ht="31.5" x14ac:dyDescent="0.25">
      <c r="A56" s="22" t="s">
        <v>508</v>
      </c>
      <c r="B56" s="17" t="s">
        <v>523</v>
      </c>
      <c r="C56" s="21">
        <v>0</v>
      </c>
    </row>
    <row r="57" spans="1:3" ht="31.5" x14ac:dyDescent="0.25">
      <c r="A57" s="22" t="s">
        <v>509</v>
      </c>
      <c r="B57" s="17" t="s">
        <v>524</v>
      </c>
      <c r="C57" s="21">
        <v>135</v>
      </c>
    </row>
    <row r="58" spans="1:3" ht="31.5" x14ac:dyDescent="0.25">
      <c r="A58" s="22" t="s">
        <v>510</v>
      </c>
      <c r="B58" s="17" t="s">
        <v>525</v>
      </c>
      <c r="C58" s="21">
        <v>235</v>
      </c>
    </row>
    <row r="59" spans="1:3" ht="31.5" x14ac:dyDescent="0.25">
      <c r="A59" s="22" t="s">
        <v>511</v>
      </c>
      <c r="B59" s="17" t="s">
        <v>526</v>
      </c>
      <c r="C59" s="21">
        <v>400</v>
      </c>
    </row>
    <row r="60" spans="1:3" ht="31.5" x14ac:dyDescent="0.25">
      <c r="A60" s="22" t="s">
        <v>512</v>
      </c>
      <c r="B60" s="17" t="s">
        <v>527</v>
      </c>
      <c r="C60" s="21">
        <v>70</v>
      </c>
    </row>
    <row r="61" spans="1:3" ht="31.5" x14ac:dyDescent="0.25">
      <c r="A61" s="22" t="s">
        <v>513</v>
      </c>
      <c r="B61" s="17" t="s">
        <v>528</v>
      </c>
      <c r="C61" s="21">
        <v>250</v>
      </c>
    </row>
    <row r="62" spans="1:3" ht="31.5" x14ac:dyDescent="0.25">
      <c r="A62" s="22" t="s">
        <v>433</v>
      </c>
      <c r="B62" s="17" t="str">
        <f>IF(A62="-------",A62,VLOOKUP(A62,Лист2!$A$1:$B$284,2,FALSE))</f>
        <v>Смещение условно-графического обозначения по оси Х влево, вправо.</v>
      </c>
      <c r="C62" s="21">
        <v>1</v>
      </c>
    </row>
    <row r="63" spans="1:3" ht="32.25" thickBot="1" x14ac:dyDescent="0.3">
      <c r="A63" s="24" t="s">
        <v>514</v>
      </c>
      <c r="B63" s="23" t="s">
        <v>515</v>
      </c>
      <c r="C63" s="25">
        <v>0</v>
      </c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hyperlinks>
    <hyperlink ref="C5" r:id="rId1"/>
    <hyperlink ref="C6" r:id="rId2"/>
    <hyperlink ref="C24" r:id="rId3"/>
    <hyperlink ref="C25" r:id="rId4"/>
  </hyperlinks>
  <pageMargins left="0.39370078740157483" right="0.23622047244094491" top="0.39370078740157483" bottom="0" header="0" footer="0"/>
  <pageSetup paperSize="9" fitToHeight="0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2024-12-12T08:54:25Z</dcterms:modified>
</cp:coreProperties>
</file>